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dget\"/>
    </mc:Choice>
  </mc:AlternateContent>
  <bookViews>
    <workbookView xWindow="0" yWindow="0" windowWidth="19200" windowHeight="11205"/>
  </bookViews>
  <sheets>
    <sheet name="CP" sheetId="11" r:id="rId1"/>
  </sheets>
  <definedNames>
    <definedName name="_xlnm.Print_Area" localSheetId="0">CP!$A$1:$L$65</definedName>
  </definedNames>
  <calcPr calcId="152511"/>
</workbook>
</file>

<file path=xl/calcChain.xml><?xml version="1.0" encoding="utf-8"?>
<calcChain xmlns="http://schemas.openxmlformats.org/spreadsheetml/2006/main">
  <c r="G57" i="11" l="1"/>
  <c r="F57" i="11"/>
  <c r="E57" i="11"/>
  <c r="K15" i="11"/>
  <c r="B15" i="11"/>
  <c r="D57" i="11" l="1"/>
  <c r="K22" i="11"/>
  <c r="B22" i="11"/>
  <c r="K41" i="11"/>
  <c r="B41" i="11"/>
  <c r="E63" i="11" l="1"/>
  <c r="C57" i="11"/>
  <c r="D63" i="11" l="1"/>
  <c r="K45" i="11" l="1"/>
  <c r="B45" i="11"/>
  <c r="K23" i="11"/>
  <c r="B23" i="11"/>
  <c r="J57" i="11"/>
  <c r="I57" i="11"/>
  <c r="H57" i="11"/>
  <c r="F63" i="11"/>
  <c r="K39" i="11"/>
  <c r="K56" i="11"/>
  <c r="B56" i="11"/>
  <c r="K55" i="11"/>
  <c r="B55" i="11"/>
  <c r="K54" i="11"/>
  <c r="B54" i="11"/>
  <c r="K53" i="11"/>
  <c r="K52" i="11"/>
  <c r="K51" i="11"/>
  <c r="K50" i="11"/>
  <c r="K49" i="11"/>
  <c r="K48" i="11"/>
  <c r="K47" i="11"/>
  <c r="K46" i="11"/>
  <c r="K44" i="11"/>
  <c r="K43" i="11"/>
  <c r="K42" i="11"/>
  <c r="K40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5" i="11"/>
  <c r="K21" i="11"/>
  <c r="K20" i="11"/>
  <c r="K19" i="11"/>
  <c r="K18" i="11"/>
  <c r="K17" i="11"/>
  <c r="K16" i="11"/>
  <c r="J58" i="11" l="1"/>
  <c r="J59" i="11" s="1"/>
  <c r="B39" i="11"/>
  <c r="K26" i="11"/>
  <c r="B26" i="11"/>
  <c r="B19" i="11"/>
  <c r="K24" i="11" l="1"/>
  <c r="B53" i="11" l="1"/>
  <c r="B52" i="11"/>
  <c r="B51" i="11"/>
  <c r="B50" i="11"/>
  <c r="B49" i="11"/>
  <c r="B48" i="11"/>
  <c r="B47" i="11"/>
  <c r="B46" i="11"/>
  <c r="B44" i="11"/>
  <c r="B43" i="11"/>
  <c r="B42" i="11"/>
  <c r="B40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5" i="11"/>
  <c r="B24" i="11"/>
  <c r="B21" i="11"/>
  <c r="B20" i="11"/>
  <c r="B18" i="11"/>
  <c r="B17" i="11"/>
  <c r="B16" i="11"/>
  <c r="B14" i="11"/>
  <c r="B13" i="11"/>
  <c r="C10" i="11" l="1"/>
  <c r="C62" i="11" s="1"/>
  <c r="K14" i="11" l="1"/>
  <c r="K13" i="11"/>
  <c r="K57" i="11" l="1"/>
  <c r="C63" i="11"/>
  <c r="C64" i="11" l="1"/>
  <c r="D8" i="11" s="1"/>
  <c r="D10" i="11" s="1"/>
  <c r="D62" i="11" s="1"/>
  <c r="D64" i="11" s="1"/>
  <c r="E8" i="11" s="1"/>
  <c r="E10" i="11" s="1"/>
  <c r="E62" i="11" s="1"/>
  <c r="E64" i="11" s="1"/>
  <c r="J63" i="11"/>
  <c r="I63" i="11"/>
  <c r="H63" i="11"/>
  <c r="G63" i="11" l="1"/>
  <c r="F8" i="11" l="1"/>
  <c r="F10" i="11" s="1"/>
  <c r="F62" i="11" l="1"/>
  <c r="F64" i="11" s="1"/>
  <c r="G8" i="11" s="1"/>
  <c r="G10" i="11" s="1"/>
  <c r="G62" i="11" s="1"/>
  <c r="G64" i="11" s="1"/>
  <c r="H8" i="11" l="1"/>
  <c r="H10" i="11" s="1"/>
  <c r="H62" i="11" s="1"/>
  <c r="H64" i="11" s="1"/>
  <c r="I8" i="11" l="1"/>
  <c r="I10" i="11" s="1"/>
  <c r="I62" i="11" s="1"/>
  <c r="I64" i="11" s="1"/>
  <c r="J8" i="11" l="1"/>
  <c r="J10" i="11" s="1"/>
  <c r="J62" i="11" s="1"/>
  <c r="J64" i="11" s="1"/>
</calcChain>
</file>

<file path=xl/sharedStrings.xml><?xml version="1.0" encoding="utf-8"?>
<sst xmlns="http://schemas.openxmlformats.org/spreadsheetml/2006/main" count="87" uniqueCount="68">
  <si>
    <t xml:space="preserve"> </t>
  </si>
  <si>
    <t>2017-2018</t>
  </si>
  <si>
    <t>Total Expended</t>
  </si>
  <si>
    <t>TOTAL</t>
  </si>
  <si>
    <t>7 YEAR TOTAL</t>
  </si>
  <si>
    <t>TOTAL MONEY AVAILABLE TO USE</t>
  </si>
  <si>
    <t xml:space="preserve">Capital Reserve Balance - Starting </t>
  </si>
  <si>
    <t>Request for Additional Funding (included in 5 year budget)</t>
  </si>
  <si>
    <t>PROJECTS</t>
  </si>
  <si>
    <t>Total Project Estimates</t>
  </si>
  <si>
    <t>2018-2019</t>
  </si>
  <si>
    <t>2019-2020</t>
  </si>
  <si>
    <t>2020-2021</t>
  </si>
  <si>
    <t>2021-2022</t>
  </si>
  <si>
    <t>2022-2023</t>
  </si>
  <si>
    <t>2023-2024</t>
  </si>
  <si>
    <t>* Note: Open-ended contracts are adjustable, and not fixed dollars.</t>
  </si>
  <si>
    <t>Total (All Years)</t>
  </si>
  <si>
    <t>FORT CHERRY SCHOOL DISTRICT</t>
  </si>
  <si>
    <t xml:space="preserve">7 Year Project Planning Worksheet </t>
  </si>
  <si>
    <t>2024-2025</t>
  </si>
  <si>
    <t>SUMMARY - CAPITAL PROJECT BALANCE</t>
  </si>
  <si>
    <t>CAPITAL PROJECT BALANCE - ENDING</t>
  </si>
  <si>
    <t>TOTAL with 17/18</t>
  </si>
  <si>
    <t>Admin - Carpet</t>
  </si>
  <si>
    <t>Admin - LED Lights</t>
  </si>
  <si>
    <t>Elementary - PA System</t>
  </si>
  <si>
    <t>Elementary - Carpet</t>
  </si>
  <si>
    <t>Elementary - Driveway/Parking lot</t>
  </si>
  <si>
    <t>Elementary - Gym Bleachers</t>
  </si>
  <si>
    <t xml:space="preserve">Elementary - Air Conditioning </t>
  </si>
  <si>
    <t xml:space="preserve">District Wide - Van </t>
  </si>
  <si>
    <t xml:space="preserve">District Wide - Bread Truck </t>
  </si>
  <si>
    <t>District Wide - Salt Truck / Dump Truck</t>
  </si>
  <si>
    <t>Jr. High/Sr. High - Locker Rooms</t>
  </si>
  <si>
    <t>Jr. High/Sr. High - Locker Rooms Study</t>
  </si>
  <si>
    <t>Jr. High/Sr. High - Fabrication lab carpet</t>
  </si>
  <si>
    <t>Jr. High/Sr. High - Driveway/Parking Lot</t>
  </si>
  <si>
    <t>Jr. High/Sr. High - Air Conditioning</t>
  </si>
  <si>
    <t>Jr. High/Sr. High - LED lighting</t>
  </si>
  <si>
    <t>Elementary - LED Lighting</t>
  </si>
  <si>
    <t>Jr. High/Sr. High - Outside Canopy's</t>
  </si>
  <si>
    <t>Jr. High/Sr. High - Carpet</t>
  </si>
  <si>
    <t>Jr. High/Sr. High - Take down Chimney</t>
  </si>
  <si>
    <t>Jr. High/Sr. High - PA System</t>
  </si>
  <si>
    <t>Jr. High/Sr. High - Cafeteria (redesign)</t>
  </si>
  <si>
    <t>Jr. High/Sr. High - Vo-Ag (redesign)</t>
  </si>
  <si>
    <t>Jr. High/Sr. High - Auditorium walls and floor</t>
  </si>
  <si>
    <t>Elementary - Cafeteria (redesign)</t>
  </si>
  <si>
    <t>Jr. High/Sr. High - Main Office Carpet</t>
  </si>
  <si>
    <t>Stadium - Restrooms/Concession Stand</t>
  </si>
  <si>
    <t>Tennis Courts</t>
  </si>
  <si>
    <t>Jr. High/Sr. High - Auditorium lights and sound</t>
  </si>
  <si>
    <t>Total Cash Available for use</t>
  </si>
  <si>
    <t>District Wide - Salt Storage</t>
  </si>
  <si>
    <t>Stadium - 2 Lane Track</t>
  </si>
  <si>
    <t>Jr. High/Sr. High - Rooftop condensing units (10)</t>
  </si>
  <si>
    <t>Elementary - Rooftop condensing units (12)</t>
  </si>
  <si>
    <t>Elementary - Cafeteria Ovens (4)</t>
  </si>
  <si>
    <t>Jr. High/Sr. High - Cafeteria Ovens (2)</t>
  </si>
  <si>
    <t>District Wide - Utility Vehicle (landscaping)</t>
  </si>
  <si>
    <t>Jr. High/Sr. High - Gym Bleachers (complete - Structure &amp; seats)</t>
  </si>
  <si>
    <t>Jr. High/Sr. High - Pole Barn (heating &amp; lighting upgrade)</t>
  </si>
  <si>
    <t>CAPITAL PROJECTS - BOND ISSUE PROCEEDS</t>
  </si>
  <si>
    <t>Jr. High/Sr. High - Coffee Shop</t>
  </si>
  <si>
    <t>Elementary - Camera's</t>
  </si>
  <si>
    <t>Admin - Outside Canopy</t>
  </si>
  <si>
    <t>Elementary - Outside Canopy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</si>
</sst>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16" fillId="0" borderId="0" xfId="0" applyFont="1"/>
    <xf numFmtId="0" fontId="0" fillId="0" borderId="0" xfId="0"/>
    <xf numFmtId="0" fontId="16" fillId="0" borderId="0" xfId="0" applyFont="1" applyBorder="1"/>
    <xf numFmtId="164" fontId="0" fillId="0" borderId="13" xfId="1" applyNumberFormat="1" applyFont="1" applyBorder="1"/>
    <xf numFmtId="164" fontId="0" fillId="0" borderId="13" xfId="1" applyNumberFormat="1" applyFont="1" applyFill="1" applyBorder="1"/>
    <xf numFmtId="0" fontId="0" fillId="0" borderId="0" xfId="0" applyFill="1"/>
    <xf numFmtId="0" fontId="18" fillId="0" borderId="24" xfId="0" applyFont="1" applyBorder="1" applyAlignment="1">
      <alignment horizontal="center"/>
    </xf>
    <xf numFmtId="0" fontId="19" fillId="0" borderId="0" xfId="0" applyFont="1"/>
    <xf numFmtId="0" fontId="16" fillId="0" borderId="10" xfId="0" applyFont="1" applyBorder="1"/>
    <xf numFmtId="164" fontId="0" fillId="0" borderId="14" xfId="1" applyNumberFormat="1" applyFont="1" applyBorder="1"/>
    <xf numFmtId="0" fontId="0" fillId="0" borderId="20" xfId="0" applyBorder="1"/>
    <xf numFmtId="164" fontId="16" fillId="33" borderId="23" xfId="1" applyNumberFormat="1" applyFont="1" applyFill="1" applyBorder="1"/>
    <xf numFmtId="0" fontId="16" fillId="33" borderId="22" xfId="0" applyFont="1" applyFill="1" applyBorder="1"/>
    <xf numFmtId="0" fontId="16" fillId="0" borderId="0" xfId="0" quotePrefix="1" applyFont="1"/>
    <xf numFmtId="164" fontId="16" fillId="34" borderId="11" xfId="1" applyNumberFormat="1" applyFont="1" applyFill="1" applyBorder="1"/>
    <xf numFmtId="164" fontId="16" fillId="34" borderId="12" xfId="1" applyNumberFormat="1" applyFont="1" applyFill="1" applyBorder="1"/>
    <xf numFmtId="0" fontId="0" fillId="0" borderId="26" xfId="0" applyBorder="1"/>
    <xf numFmtId="0" fontId="0" fillId="0" borderId="20" xfId="0" applyFill="1" applyBorder="1"/>
    <xf numFmtId="164" fontId="0" fillId="0" borderId="21" xfId="1" applyNumberFormat="1" applyFont="1" applyFill="1" applyBorder="1"/>
    <xf numFmtId="164" fontId="0" fillId="0" borderId="17" xfId="1" applyNumberFormat="1" applyFont="1" applyFill="1" applyBorder="1"/>
    <xf numFmtId="0" fontId="16" fillId="0" borderId="0" xfId="0" applyFont="1" applyFill="1"/>
    <xf numFmtId="0" fontId="18" fillId="0" borderId="15" xfId="0" applyFont="1" applyBorder="1" applyAlignment="1">
      <alignment horizontal="center"/>
    </xf>
    <xf numFmtId="0" fontId="0" fillId="0" borderId="18" xfId="0" applyBorder="1"/>
    <xf numFmtId="164" fontId="0" fillId="0" borderId="19" xfId="1" applyNumberFormat="1" applyFont="1" applyBorder="1"/>
    <xf numFmtId="164" fontId="0" fillId="0" borderId="27" xfId="1" applyNumberFormat="1" applyFont="1" applyBorder="1"/>
    <xf numFmtId="164" fontId="0" fillId="0" borderId="28" xfId="1" applyNumberFormat="1" applyFont="1" applyBorder="1"/>
    <xf numFmtId="0" fontId="16" fillId="0" borderId="15" xfId="0" applyFont="1" applyBorder="1"/>
    <xf numFmtId="0" fontId="16" fillId="0" borderId="30" xfId="0" quotePrefix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0" fillId="0" borderId="33" xfId="0" applyFill="1" applyBorder="1"/>
    <xf numFmtId="0" fontId="16" fillId="33" borderId="34" xfId="0" applyFont="1" applyFill="1" applyBorder="1"/>
    <xf numFmtId="0" fontId="0" fillId="36" borderId="33" xfId="0" applyFill="1" applyBorder="1"/>
    <xf numFmtId="0" fontId="16" fillId="36" borderId="34" xfId="0" applyFont="1" applyFill="1" applyBorder="1"/>
    <xf numFmtId="0" fontId="16" fillId="35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164" fontId="16" fillId="0" borderId="0" xfId="1" applyNumberFormat="1" applyFont="1" applyFill="1" applyBorder="1"/>
    <xf numFmtId="164" fontId="0" fillId="37" borderId="19" xfId="1" applyNumberFormat="1" applyFont="1" applyFill="1" applyBorder="1"/>
    <xf numFmtId="164" fontId="0" fillId="37" borderId="13" xfId="1" applyNumberFormat="1" applyFont="1" applyFill="1" applyBorder="1"/>
    <xf numFmtId="164" fontId="0" fillId="0" borderId="0" xfId="1" applyNumberFormat="1" applyFont="1" applyBorder="1"/>
    <xf numFmtId="164" fontId="0" fillId="0" borderId="35" xfId="1" applyNumberFormat="1" applyFont="1" applyBorder="1"/>
    <xf numFmtId="0" fontId="16" fillId="33" borderId="15" xfId="0" applyFont="1" applyFill="1" applyBorder="1" applyAlignment="1">
      <alignment horizontal="center"/>
    </xf>
    <xf numFmtId="0" fontId="16" fillId="33" borderId="37" xfId="0" applyFont="1" applyFill="1" applyBorder="1" applyAlignment="1">
      <alignment horizontal="center"/>
    </xf>
    <xf numFmtId="164" fontId="16" fillId="33" borderId="24" xfId="1" applyNumberFormat="1" applyFont="1" applyFill="1" applyBorder="1"/>
    <xf numFmtId="44" fontId="0" fillId="0" borderId="0" xfId="0" applyNumberFormat="1"/>
    <xf numFmtId="0" fontId="16" fillId="0" borderId="0" xfId="0" applyFont="1" applyFill="1" applyBorder="1" applyAlignment="1">
      <alignment horizontal="right"/>
    </xf>
    <xf numFmtId="44" fontId="16" fillId="0" borderId="0" xfId="0" applyNumberFormat="1" applyFont="1" applyFill="1" applyBorder="1" applyAlignment="1">
      <alignment horizontal="center"/>
    </xf>
    <xf numFmtId="0" fontId="20" fillId="0" borderId="0" xfId="0" applyFont="1"/>
    <xf numFmtId="164" fontId="16" fillId="0" borderId="0" xfId="1" applyNumberFormat="1" applyFont="1" applyFill="1" applyBorder="1" applyAlignment="1">
      <alignment horizontal="right"/>
    </xf>
    <xf numFmtId="164" fontId="0" fillId="35" borderId="32" xfId="1" applyNumberFormat="1" applyFont="1" applyFill="1" applyBorder="1"/>
    <xf numFmtId="164" fontId="0" fillId="37" borderId="17" xfId="1" applyNumberFormat="1" applyFont="1" applyFill="1" applyBorder="1"/>
    <xf numFmtId="0" fontId="16" fillId="35" borderId="30" xfId="0" applyFont="1" applyFill="1" applyBorder="1" applyAlignment="1">
      <alignment horizontal="center" wrapText="1"/>
    </xf>
    <xf numFmtId="44" fontId="0" fillId="0" borderId="0" xfId="1" applyFont="1"/>
    <xf numFmtId="44" fontId="18" fillId="33" borderId="25" xfId="1" applyFont="1" applyFill="1" applyBorder="1" applyAlignment="1">
      <alignment horizontal="center" wrapText="1"/>
    </xf>
    <xf numFmtId="44" fontId="16" fillId="33" borderId="36" xfId="1" applyFont="1" applyFill="1" applyBorder="1"/>
    <xf numFmtId="44" fontId="16" fillId="33" borderId="29" xfId="1" applyFont="1" applyFill="1" applyBorder="1"/>
    <xf numFmtId="44" fontId="16" fillId="33" borderId="25" xfId="1" applyFont="1" applyFill="1" applyBorder="1"/>
    <xf numFmtId="44" fontId="16" fillId="0" borderId="0" xfId="1" applyFont="1"/>
    <xf numFmtId="0" fontId="16" fillId="38" borderId="15" xfId="0" applyFont="1" applyFill="1" applyBorder="1" applyAlignment="1">
      <alignment horizontal="center"/>
    </xf>
    <xf numFmtId="0" fontId="18" fillId="38" borderId="31" xfId="0" applyFont="1" applyFill="1" applyBorder="1" applyAlignment="1">
      <alignment horizontal="center"/>
    </xf>
    <xf numFmtId="164" fontId="0" fillId="38" borderId="13" xfId="1" applyNumberFormat="1" applyFont="1" applyFill="1" applyBorder="1"/>
    <xf numFmtId="164" fontId="0" fillId="38" borderId="0" xfId="1" applyNumberFormat="1" applyFont="1" applyFill="1"/>
    <xf numFmtId="0" fontId="18" fillId="38" borderId="24" xfId="0" applyFont="1" applyFill="1" applyBorder="1" applyAlignment="1">
      <alignment horizontal="center"/>
    </xf>
    <xf numFmtId="164" fontId="0" fillId="38" borderId="19" xfId="1" applyNumberFormat="1" applyFont="1" applyFill="1" applyBorder="1"/>
    <xf numFmtId="164" fontId="0" fillId="38" borderId="17" xfId="1" applyNumberFormat="1" applyFont="1" applyFill="1" applyBorder="1"/>
    <xf numFmtId="0" fontId="16" fillId="39" borderId="24" xfId="0" applyFont="1" applyFill="1" applyBorder="1" applyAlignment="1">
      <alignment horizontal="center"/>
    </xf>
    <xf numFmtId="0" fontId="18" fillId="39" borderId="31" xfId="0" applyFont="1" applyFill="1" applyBorder="1" applyAlignment="1">
      <alignment horizontal="center"/>
    </xf>
    <xf numFmtId="164" fontId="0" fillId="39" borderId="13" xfId="1" applyNumberFormat="1" applyFont="1" applyFill="1" applyBorder="1"/>
    <xf numFmtId="164" fontId="16" fillId="39" borderId="23" xfId="1" applyNumberFormat="1" applyFont="1" applyFill="1" applyBorder="1"/>
    <xf numFmtId="164" fontId="0" fillId="39" borderId="0" xfId="1" applyNumberFormat="1" applyFont="1" applyFill="1"/>
    <xf numFmtId="0" fontId="18" fillId="39" borderId="24" xfId="0" applyFont="1" applyFill="1" applyBorder="1" applyAlignment="1">
      <alignment horizontal="center"/>
    </xf>
    <xf numFmtId="164" fontId="0" fillId="39" borderId="19" xfId="1" applyNumberFormat="1" applyFont="1" applyFill="1" applyBorder="1"/>
    <xf numFmtId="164" fontId="0" fillId="39" borderId="27" xfId="1" applyNumberFormat="1" applyFont="1" applyFill="1" applyBorder="1"/>
    <xf numFmtId="164" fontId="0" fillId="39" borderId="14" xfId="1" applyNumberFormat="1" applyFont="1" applyFill="1" applyBorder="1"/>
    <xf numFmtId="164" fontId="0" fillId="39" borderId="0" xfId="1" applyNumberFormat="1" applyFont="1" applyFill="1" applyBorder="1"/>
    <xf numFmtId="164" fontId="0" fillId="39" borderId="17" xfId="1" applyNumberFormat="1" applyFont="1" applyFill="1" applyBorder="1"/>
    <xf numFmtId="164" fontId="16" fillId="39" borderId="24" xfId="1" applyNumberFormat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FF"/>
      <color rgb="FFFF66FF"/>
      <color rgb="FFFF3399"/>
      <color rgb="FFCCFF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7"/>
  <sheetViews>
    <sheetView tabSelected="1" topLeftCell="A16" zoomScale="110" zoomScaleNormal="110" workbookViewId="0">
      <selection activeCell="D41" sqref="D41"/>
    </sheetView>
  </sheetViews>
  <sheetFormatPr defaultColWidth="9.140625" defaultRowHeight="15" x14ac:dyDescent="0.25"/>
  <cols>
    <col min="1" max="1" width="62.140625" style="4" bestFit="1" customWidth="1"/>
    <col min="2" max="2" width="11.7109375" style="4" bestFit="1" customWidth="1"/>
    <col min="3" max="3" width="11.42578125" style="4" bestFit="1" customWidth="1"/>
    <col min="4" max="4" width="12.28515625" style="4" bestFit="1" customWidth="1"/>
    <col min="5" max="8" width="12.140625" style="4" bestFit="1" customWidth="1"/>
    <col min="9" max="9" width="13.7109375" style="4" customWidth="1"/>
    <col min="10" max="10" width="12.5703125" style="4" bestFit="1" customWidth="1"/>
    <col min="11" max="11" width="14.28515625" style="56" bestFit="1" customWidth="1"/>
    <col min="12" max="12" width="9.140625" style="4"/>
    <col min="13" max="13" width="12.28515625" style="4" bestFit="1" customWidth="1"/>
    <col min="14" max="16384" width="9.140625" style="4"/>
  </cols>
  <sheetData>
    <row r="1" spans="1:13" x14ac:dyDescent="0.25">
      <c r="A1" s="3" t="s">
        <v>18</v>
      </c>
      <c r="B1" s="3"/>
    </row>
    <row r="2" spans="1:13" x14ac:dyDescent="0.25">
      <c r="A2" s="3" t="s">
        <v>19</v>
      </c>
      <c r="B2" s="3"/>
    </row>
    <row r="3" spans="1:13" x14ac:dyDescent="0.25">
      <c r="A3" s="23" t="s">
        <v>63</v>
      </c>
      <c r="B3" s="23"/>
    </row>
    <row r="4" spans="1:13" x14ac:dyDescent="0.25">
      <c r="A4" s="3" t="s">
        <v>0</v>
      </c>
      <c r="B4" s="3"/>
    </row>
    <row r="5" spans="1:13" ht="15.75" thickBot="1" x14ac:dyDescent="0.3">
      <c r="A5" s="23"/>
      <c r="B5" s="23"/>
    </row>
    <row r="6" spans="1:13" ht="15.75" thickBot="1" x14ac:dyDescent="0.3">
      <c r="C6" s="30"/>
      <c r="D6" s="62">
        <v>1</v>
      </c>
      <c r="E6" s="69">
        <v>2</v>
      </c>
      <c r="F6" s="69">
        <v>3</v>
      </c>
      <c r="G6" s="69">
        <v>4</v>
      </c>
      <c r="H6" s="32">
        <v>5</v>
      </c>
      <c r="I6" s="32">
        <v>6</v>
      </c>
      <c r="J6" s="33">
        <v>7</v>
      </c>
    </row>
    <row r="7" spans="1:13" ht="45.75" thickBot="1" x14ac:dyDescent="0.3">
      <c r="A7" s="8"/>
      <c r="B7" s="38" t="s">
        <v>9</v>
      </c>
      <c r="C7" s="31" t="s">
        <v>1</v>
      </c>
      <c r="D7" s="63" t="s">
        <v>10</v>
      </c>
      <c r="E7" s="70" t="s">
        <v>11</v>
      </c>
      <c r="F7" s="70" t="s">
        <v>12</v>
      </c>
      <c r="G7" s="70" t="s">
        <v>13</v>
      </c>
      <c r="H7" s="31" t="s">
        <v>14</v>
      </c>
      <c r="I7" s="31" t="s">
        <v>15</v>
      </c>
      <c r="J7" s="31" t="s">
        <v>20</v>
      </c>
    </row>
    <row r="8" spans="1:13" x14ac:dyDescent="0.25">
      <c r="A8" s="20" t="s">
        <v>6</v>
      </c>
      <c r="B8" s="36"/>
      <c r="C8" s="7">
        <v>424856.31</v>
      </c>
      <c r="D8" s="64">
        <f>C64</f>
        <v>407593.31</v>
      </c>
      <c r="E8" s="71">
        <f>D64</f>
        <v>318593.31</v>
      </c>
      <c r="F8" s="71">
        <f>+E64</f>
        <v>1644993.31</v>
      </c>
      <c r="G8" s="71">
        <f>+F64</f>
        <v>1002693.31</v>
      </c>
      <c r="H8" s="7">
        <f>+G64</f>
        <v>319693.31000000006</v>
      </c>
      <c r="I8" s="7">
        <f>+H64</f>
        <v>319693.31000000006</v>
      </c>
      <c r="J8" s="21">
        <f>+I64</f>
        <v>129693.31000000006</v>
      </c>
    </row>
    <row r="9" spans="1:13" x14ac:dyDescent="0.25">
      <c r="A9" s="20" t="s">
        <v>7</v>
      </c>
      <c r="B9" s="36"/>
      <c r="C9" s="7"/>
      <c r="D9" s="64"/>
      <c r="E9" s="71">
        <v>2000000</v>
      </c>
      <c r="F9" s="71"/>
      <c r="G9" s="71"/>
      <c r="H9" s="7"/>
      <c r="I9" s="7"/>
      <c r="J9" s="21"/>
    </row>
    <row r="10" spans="1:13" ht="15.75" thickBot="1" x14ac:dyDescent="0.3">
      <c r="A10" s="15" t="s">
        <v>5</v>
      </c>
      <c r="B10" s="37"/>
      <c r="C10" s="14">
        <f t="shared" ref="C10:J10" si="0">SUM(C8:C9)</f>
        <v>424856.31</v>
      </c>
      <c r="D10" s="14">
        <f>SUM(D8:D9)</f>
        <v>407593.31</v>
      </c>
      <c r="E10" s="72">
        <f>SUM(E8:E9)</f>
        <v>2318593.31</v>
      </c>
      <c r="F10" s="72">
        <f t="shared" si="0"/>
        <v>1644993.31</v>
      </c>
      <c r="G10" s="72">
        <f t="shared" si="0"/>
        <v>1002693.31</v>
      </c>
      <c r="H10" s="14">
        <f t="shared" si="0"/>
        <v>319693.31000000006</v>
      </c>
      <c r="I10" s="14">
        <f t="shared" si="0"/>
        <v>319693.31000000006</v>
      </c>
      <c r="J10" s="14">
        <f t="shared" si="0"/>
        <v>129693.31000000006</v>
      </c>
    </row>
    <row r="11" spans="1:13" ht="15.75" thickBot="1" x14ac:dyDescent="0.3">
      <c r="C11" s="1"/>
      <c r="D11" s="65"/>
      <c r="E11" s="73"/>
      <c r="F11" s="73"/>
      <c r="G11" s="73"/>
      <c r="H11" s="1"/>
      <c r="I11" s="1"/>
      <c r="J11" s="1"/>
    </row>
    <row r="12" spans="1:13" s="10" customFormat="1" ht="45.75" thickBot="1" x14ac:dyDescent="0.3">
      <c r="A12" s="29" t="s">
        <v>8</v>
      </c>
      <c r="B12" s="55" t="s">
        <v>9</v>
      </c>
      <c r="C12" s="24" t="s">
        <v>1</v>
      </c>
      <c r="D12" s="66" t="s">
        <v>10</v>
      </c>
      <c r="E12" s="74" t="s">
        <v>11</v>
      </c>
      <c r="F12" s="74" t="s">
        <v>12</v>
      </c>
      <c r="G12" s="74" t="s">
        <v>13</v>
      </c>
      <c r="H12" s="9" t="s">
        <v>14</v>
      </c>
      <c r="I12" s="9" t="s">
        <v>15</v>
      </c>
      <c r="J12" s="9" t="s">
        <v>20</v>
      </c>
      <c r="K12" s="57" t="s">
        <v>17</v>
      </c>
    </row>
    <row r="13" spans="1:13" ht="15.75" thickBot="1" x14ac:dyDescent="0.3">
      <c r="A13" s="25" t="s">
        <v>24</v>
      </c>
      <c r="B13" s="53">
        <f>SUM(C13:J13)</f>
        <v>8000</v>
      </c>
      <c r="C13" s="41"/>
      <c r="D13" s="67"/>
      <c r="E13" s="75">
        <v>8000</v>
      </c>
      <c r="F13" s="75"/>
      <c r="G13" s="76"/>
      <c r="H13" s="26"/>
      <c r="I13" s="26"/>
      <c r="J13" s="27"/>
      <c r="K13" s="58">
        <f>SUM(C13:J13)</f>
        <v>8000</v>
      </c>
      <c r="M13" s="48"/>
    </row>
    <row r="14" spans="1:13" ht="15.75" thickBot="1" x14ac:dyDescent="0.3">
      <c r="A14" s="13" t="s">
        <v>25</v>
      </c>
      <c r="B14" s="53">
        <f t="shared" ref="B14:B53" si="1">SUM(C14:J14)</f>
        <v>7000</v>
      </c>
      <c r="C14" s="42"/>
      <c r="D14" s="64"/>
      <c r="E14" s="71"/>
      <c r="F14" s="71">
        <v>7000</v>
      </c>
      <c r="G14" s="77"/>
      <c r="H14" s="6"/>
      <c r="I14" s="6"/>
      <c r="J14" s="12"/>
      <c r="K14" s="59">
        <f t="shared" ref="K14:K53" si="2">SUM(C14:J14)</f>
        <v>7000</v>
      </c>
      <c r="M14" s="48"/>
    </row>
    <row r="15" spans="1:13" ht="15.75" thickBot="1" x14ac:dyDescent="0.3">
      <c r="A15" s="13" t="s">
        <v>66</v>
      </c>
      <c r="B15" s="53">
        <f t="shared" ref="B15" si="3">SUM(C15:J15)</f>
        <v>50000</v>
      </c>
      <c r="C15" s="42"/>
      <c r="D15" s="64"/>
      <c r="E15" s="71"/>
      <c r="F15" s="71">
        <v>50000</v>
      </c>
      <c r="G15" s="77"/>
      <c r="H15" s="6"/>
      <c r="I15" s="6"/>
      <c r="J15" s="12"/>
      <c r="K15" s="59">
        <f t="shared" ref="K15" si="4">SUM(C15:J15)</f>
        <v>50000</v>
      </c>
      <c r="M15" s="48"/>
    </row>
    <row r="16" spans="1:13" ht="15.75" thickBot="1" x14ac:dyDescent="0.3">
      <c r="A16" s="13" t="s">
        <v>31</v>
      </c>
      <c r="B16" s="53">
        <f t="shared" si="1"/>
        <v>50000</v>
      </c>
      <c r="C16" s="42"/>
      <c r="D16" s="64"/>
      <c r="E16" s="71">
        <v>50000</v>
      </c>
      <c r="F16" s="71"/>
      <c r="G16" s="77"/>
      <c r="H16" s="6"/>
      <c r="I16" s="6"/>
      <c r="J16" s="12"/>
      <c r="K16" s="59">
        <f t="shared" si="2"/>
        <v>50000</v>
      </c>
      <c r="M16" s="48"/>
    </row>
    <row r="17" spans="1:13" ht="15.75" thickBot="1" x14ac:dyDescent="0.3">
      <c r="A17" s="13" t="s">
        <v>32</v>
      </c>
      <c r="B17" s="53">
        <f t="shared" si="1"/>
        <v>55000</v>
      </c>
      <c r="C17" s="42"/>
      <c r="D17" s="64"/>
      <c r="E17" s="71"/>
      <c r="F17" s="71"/>
      <c r="G17" s="77">
        <v>55000</v>
      </c>
      <c r="H17" s="6"/>
      <c r="I17" s="6"/>
      <c r="J17" s="12"/>
      <c r="K17" s="59">
        <f t="shared" si="2"/>
        <v>55000</v>
      </c>
      <c r="M17" s="48"/>
    </row>
    <row r="18" spans="1:13" ht="15.75" thickBot="1" x14ac:dyDescent="0.3">
      <c r="A18" s="13" t="s">
        <v>33</v>
      </c>
      <c r="B18" s="53">
        <f t="shared" si="1"/>
        <v>62500</v>
      </c>
      <c r="C18" s="42"/>
      <c r="D18" s="64"/>
      <c r="E18" s="71"/>
      <c r="F18" s="71">
        <v>62500</v>
      </c>
      <c r="G18" s="77"/>
      <c r="H18" s="6"/>
      <c r="I18" s="6"/>
      <c r="J18" s="12"/>
      <c r="K18" s="59">
        <f t="shared" si="2"/>
        <v>62500</v>
      </c>
      <c r="M18" s="48"/>
    </row>
    <row r="19" spans="1:13" ht="15.75" thickBot="1" x14ac:dyDescent="0.3">
      <c r="A19" s="13" t="s">
        <v>54</v>
      </c>
      <c r="B19" s="53">
        <f t="shared" ref="B19" si="5">SUM(C19:J19)</f>
        <v>26000</v>
      </c>
      <c r="C19" s="42"/>
      <c r="D19" s="64"/>
      <c r="E19" s="71"/>
      <c r="F19" s="71"/>
      <c r="G19" s="77"/>
      <c r="H19" s="6"/>
      <c r="I19" s="6"/>
      <c r="J19" s="12">
        <v>26000</v>
      </c>
      <c r="K19" s="59">
        <f t="shared" si="2"/>
        <v>26000</v>
      </c>
      <c r="M19" s="48"/>
    </row>
    <row r="20" spans="1:13" ht="15.75" thickBot="1" x14ac:dyDescent="0.3">
      <c r="A20" s="13" t="s">
        <v>60</v>
      </c>
      <c r="B20" s="53">
        <f t="shared" si="1"/>
        <v>25000</v>
      </c>
      <c r="C20" s="42"/>
      <c r="D20" s="64"/>
      <c r="E20" s="71"/>
      <c r="F20" s="71"/>
      <c r="G20" s="77">
        <v>25000</v>
      </c>
      <c r="H20" s="6"/>
      <c r="I20" s="6"/>
      <c r="J20" s="12"/>
      <c r="K20" s="59">
        <f t="shared" si="2"/>
        <v>25000</v>
      </c>
      <c r="M20" s="48"/>
    </row>
    <row r="21" spans="1:13" ht="15.75" thickBot="1" x14ac:dyDescent="0.3">
      <c r="A21" s="13" t="s">
        <v>26</v>
      </c>
      <c r="B21" s="53">
        <f t="shared" si="1"/>
        <v>29800</v>
      </c>
      <c r="C21" s="42"/>
      <c r="D21" s="64"/>
      <c r="E21" s="71"/>
      <c r="F21" s="71">
        <v>29800</v>
      </c>
      <c r="G21" s="77"/>
      <c r="H21" s="6"/>
      <c r="I21" s="6"/>
      <c r="J21" s="12"/>
      <c r="K21" s="59">
        <f t="shared" si="2"/>
        <v>29800</v>
      </c>
      <c r="M21" s="48"/>
    </row>
    <row r="22" spans="1:13" ht="15.75" thickBot="1" x14ac:dyDescent="0.3">
      <c r="A22" s="13" t="s">
        <v>65</v>
      </c>
      <c r="B22" s="53">
        <f t="shared" ref="B22" si="6">SUM(C22:J22)</f>
        <v>15000</v>
      </c>
      <c r="C22" s="42"/>
      <c r="D22" s="64">
        <v>15000</v>
      </c>
      <c r="E22" s="71"/>
      <c r="F22" s="71"/>
      <c r="G22" s="77"/>
      <c r="H22" s="6"/>
      <c r="I22" s="6"/>
      <c r="J22" s="12"/>
      <c r="K22" s="59">
        <f t="shared" ref="K22" si="7">SUM(C22:J22)</f>
        <v>15000</v>
      </c>
      <c r="M22" s="48"/>
    </row>
    <row r="23" spans="1:13" ht="15.75" thickBot="1" x14ac:dyDescent="0.3">
      <c r="A23" s="13" t="s">
        <v>58</v>
      </c>
      <c r="B23" s="53">
        <f t="shared" ref="B23" si="8">SUM(C23:J23)</f>
        <v>16500</v>
      </c>
      <c r="C23" s="42"/>
      <c r="D23" s="64"/>
      <c r="E23" s="71">
        <v>16500</v>
      </c>
      <c r="F23" s="77"/>
      <c r="G23" s="71"/>
      <c r="H23" s="6"/>
      <c r="I23" s="12"/>
      <c r="J23" s="12"/>
      <c r="K23" s="59">
        <f t="shared" ref="K23" si="9">SUM(C23:J23)</f>
        <v>16500</v>
      </c>
      <c r="M23" s="48"/>
    </row>
    <row r="24" spans="1:13" ht="15.75" thickBot="1" x14ac:dyDescent="0.3">
      <c r="A24" s="13" t="s">
        <v>40</v>
      </c>
      <c r="B24" s="53">
        <f t="shared" si="1"/>
        <v>40000</v>
      </c>
      <c r="C24" s="42"/>
      <c r="D24" s="64">
        <v>20000</v>
      </c>
      <c r="E24" s="71">
        <v>20000</v>
      </c>
      <c r="F24" s="71"/>
      <c r="G24" s="77"/>
      <c r="H24" s="6"/>
      <c r="I24" s="6"/>
      <c r="J24" s="12"/>
      <c r="K24" s="59">
        <f t="shared" si="2"/>
        <v>40000</v>
      </c>
      <c r="M24" s="48"/>
    </row>
    <row r="25" spans="1:13" ht="15.75" thickBot="1" x14ac:dyDescent="0.3">
      <c r="A25" s="13" t="s">
        <v>27</v>
      </c>
      <c r="B25" s="53">
        <f t="shared" si="1"/>
        <v>96000</v>
      </c>
      <c r="C25" s="42"/>
      <c r="D25" s="64"/>
      <c r="E25" s="71">
        <v>32000</v>
      </c>
      <c r="F25" s="78">
        <v>32000</v>
      </c>
      <c r="G25" s="77">
        <v>32000</v>
      </c>
      <c r="H25" s="6"/>
      <c r="I25" s="6"/>
      <c r="J25" s="12"/>
      <c r="K25" s="59">
        <f t="shared" si="2"/>
        <v>96000</v>
      </c>
      <c r="M25" s="48"/>
    </row>
    <row r="26" spans="1:13" ht="15.75" thickBot="1" x14ac:dyDescent="0.3">
      <c r="A26" s="19" t="s">
        <v>57</v>
      </c>
      <c r="B26" s="53">
        <f t="shared" si="1"/>
        <v>36000</v>
      </c>
      <c r="C26" s="42"/>
      <c r="D26" s="64"/>
      <c r="E26" s="71">
        <v>12000</v>
      </c>
      <c r="F26" s="71">
        <v>12000</v>
      </c>
      <c r="G26" s="71">
        <v>12000</v>
      </c>
      <c r="H26" s="7"/>
      <c r="I26" s="7"/>
      <c r="J26" s="28"/>
      <c r="K26" s="59">
        <f t="shared" si="2"/>
        <v>36000</v>
      </c>
      <c r="M26" s="48"/>
    </row>
    <row r="27" spans="1:13" ht="15.75" thickBot="1" x14ac:dyDescent="0.3">
      <c r="A27" s="13" t="s">
        <v>67</v>
      </c>
      <c r="B27" s="53">
        <f t="shared" si="1"/>
        <v>250000</v>
      </c>
      <c r="C27" s="42"/>
      <c r="D27" s="64"/>
      <c r="E27" s="71"/>
      <c r="F27" s="71">
        <v>250000</v>
      </c>
      <c r="G27" s="71"/>
      <c r="H27" s="6"/>
      <c r="I27" s="6"/>
      <c r="J27" s="12"/>
      <c r="K27" s="59">
        <f t="shared" si="2"/>
        <v>250000</v>
      </c>
      <c r="M27" s="48"/>
    </row>
    <row r="28" spans="1:13" ht="15.75" thickBot="1" x14ac:dyDescent="0.3">
      <c r="A28" s="13" t="s">
        <v>28</v>
      </c>
      <c r="B28" s="53">
        <f t="shared" si="1"/>
        <v>100000</v>
      </c>
      <c r="C28" s="42"/>
      <c r="D28" s="64"/>
      <c r="E28" s="71"/>
      <c r="F28" s="71"/>
      <c r="G28" s="77">
        <v>100000</v>
      </c>
      <c r="H28" s="6"/>
      <c r="I28" s="6"/>
      <c r="J28" s="12"/>
      <c r="K28" s="59">
        <f t="shared" si="2"/>
        <v>100000</v>
      </c>
      <c r="M28" s="48"/>
    </row>
    <row r="29" spans="1:13" ht="15.75" thickBot="1" x14ac:dyDescent="0.3">
      <c r="A29" s="19" t="s">
        <v>48</v>
      </c>
      <c r="B29" s="53">
        <f t="shared" si="1"/>
        <v>75000</v>
      </c>
      <c r="C29" s="42"/>
      <c r="D29" s="64"/>
      <c r="E29" s="71"/>
      <c r="F29" s="71"/>
      <c r="G29" s="77"/>
      <c r="H29" s="6"/>
      <c r="I29" s="6"/>
      <c r="J29" s="12">
        <v>75000</v>
      </c>
      <c r="K29" s="59">
        <f t="shared" si="2"/>
        <v>75000</v>
      </c>
      <c r="M29" s="48"/>
    </row>
    <row r="30" spans="1:13" ht="15.75" thickBot="1" x14ac:dyDescent="0.3">
      <c r="A30" s="13" t="s">
        <v>29</v>
      </c>
      <c r="B30" s="53">
        <f t="shared" si="1"/>
        <v>65000</v>
      </c>
      <c r="C30" s="42"/>
      <c r="D30" s="64"/>
      <c r="E30" s="71"/>
      <c r="F30" s="71"/>
      <c r="G30" s="77"/>
      <c r="H30" s="6"/>
      <c r="I30" s="6"/>
      <c r="J30" s="12">
        <v>65000</v>
      </c>
      <c r="K30" s="59">
        <f t="shared" si="2"/>
        <v>65000</v>
      </c>
      <c r="M30" s="48"/>
    </row>
    <row r="31" spans="1:13" ht="15.75" thickBot="1" x14ac:dyDescent="0.3">
      <c r="A31" s="13" t="s">
        <v>30</v>
      </c>
      <c r="B31" s="53">
        <f t="shared" si="1"/>
        <v>2500000</v>
      </c>
      <c r="C31" s="42"/>
      <c r="D31" s="64"/>
      <c r="E31" s="71"/>
      <c r="F31" s="71"/>
      <c r="G31" s="77"/>
      <c r="H31" s="6"/>
      <c r="I31" s="6"/>
      <c r="J31" s="12">
        <v>2500000</v>
      </c>
      <c r="K31" s="59">
        <f t="shared" si="2"/>
        <v>2500000</v>
      </c>
      <c r="M31" s="48"/>
    </row>
    <row r="32" spans="1:13" ht="15.75" thickBot="1" x14ac:dyDescent="0.3">
      <c r="A32" s="13" t="s">
        <v>35</v>
      </c>
      <c r="B32" s="53">
        <f t="shared" si="1"/>
        <v>5221</v>
      </c>
      <c r="C32" s="42">
        <v>5221</v>
      </c>
      <c r="D32" s="64"/>
      <c r="E32" s="71"/>
      <c r="F32" s="71"/>
      <c r="G32" s="77"/>
      <c r="H32" s="6"/>
      <c r="I32" s="7"/>
      <c r="J32" s="12"/>
      <c r="K32" s="59">
        <f t="shared" si="2"/>
        <v>5221</v>
      </c>
      <c r="M32" s="48"/>
    </row>
    <row r="33" spans="1:13" ht="15.75" thickBot="1" x14ac:dyDescent="0.3">
      <c r="A33" s="13" t="s">
        <v>34</v>
      </c>
      <c r="B33" s="53">
        <f t="shared" si="1"/>
        <v>450000</v>
      </c>
      <c r="C33" s="42"/>
      <c r="D33" s="64"/>
      <c r="E33" s="71">
        <v>450000</v>
      </c>
      <c r="F33" s="71"/>
      <c r="G33" s="77"/>
      <c r="H33" s="6"/>
      <c r="I33" s="6"/>
      <c r="J33" s="12"/>
      <c r="K33" s="59">
        <f t="shared" si="2"/>
        <v>450000</v>
      </c>
      <c r="M33" s="48"/>
    </row>
    <row r="34" spans="1:13" ht="15.75" thickBot="1" x14ac:dyDescent="0.3">
      <c r="A34" s="13" t="s">
        <v>36</v>
      </c>
      <c r="B34" s="53">
        <f t="shared" si="1"/>
        <v>3975</v>
      </c>
      <c r="C34" s="42">
        <v>3975</v>
      </c>
      <c r="D34" s="64"/>
      <c r="E34" s="71"/>
      <c r="F34" s="71"/>
      <c r="G34" s="77"/>
      <c r="H34" s="6"/>
      <c r="I34" s="6"/>
      <c r="J34" s="12"/>
      <c r="K34" s="59">
        <f t="shared" si="2"/>
        <v>3975</v>
      </c>
      <c r="M34" s="48"/>
    </row>
    <row r="35" spans="1:13" ht="15.75" thickBot="1" x14ac:dyDescent="0.3">
      <c r="A35" s="13" t="s">
        <v>37</v>
      </c>
      <c r="B35" s="53">
        <f t="shared" si="1"/>
        <v>150000</v>
      </c>
      <c r="C35" s="42"/>
      <c r="D35" s="64"/>
      <c r="E35" s="71"/>
      <c r="F35" s="71"/>
      <c r="G35" s="71">
        <v>150000</v>
      </c>
      <c r="H35" s="6"/>
      <c r="I35" s="6"/>
      <c r="J35" s="12"/>
      <c r="K35" s="59">
        <f t="shared" si="2"/>
        <v>150000</v>
      </c>
      <c r="M35" s="48"/>
    </row>
    <row r="36" spans="1:13" ht="15.75" thickBot="1" x14ac:dyDescent="0.3">
      <c r="A36" s="19" t="s">
        <v>38</v>
      </c>
      <c r="B36" s="53">
        <f t="shared" si="1"/>
        <v>2500000</v>
      </c>
      <c r="C36" s="42"/>
      <c r="D36" s="64"/>
      <c r="E36" s="71"/>
      <c r="F36" s="71"/>
      <c r="G36" s="71"/>
      <c r="H36" s="6"/>
      <c r="I36" s="6"/>
      <c r="J36" s="12">
        <v>2500000</v>
      </c>
      <c r="K36" s="59">
        <f t="shared" si="2"/>
        <v>2500000</v>
      </c>
      <c r="M36" s="48"/>
    </row>
    <row r="37" spans="1:13" ht="15.75" thickBot="1" x14ac:dyDescent="0.3">
      <c r="A37" s="19" t="s">
        <v>39</v>
      </c>
      <c r="B37" s="53">
        <f t="shared" si="1"/>
        <v>75000</v>
      </c>
      <c r="C37" s="42"/>
      <c r="D37" s="64">
        <v>25000</v>
      </c>
      <c r="E37" s="71">
        <v>25000</v>
      </c>
      <c r="F37" s="71">
        <v>25000</v>
      </c>
      <c r="G37" s="71"/>
      <c r="H37" s="7"/>
      <c r="I37" s="7"/>
      <c r="J37" s="43"/>
      <c r="K37" s="59">
        <f t="shared" si="2"/>
        <v>75000</v>
      </c>
      <c r="M37" s="48"/>
    </row>
    <row r="38" spans="1:13" ht="15.75" thickBot="1" x14ac:dyDescent="0.3">
      <c r="A38" s="19" t="s">
        <v>41</v>
      </c>
      <c r="B38" s="53">
        <f t="shared" si="1"/>
        <v>75000</v>
      </c>
      <c r="C38" s="42"/>
      <c r="D38" s="64"/>
      <c r="E38" s="71"/>
      <c r="F38" s="71">
        <v>75000</v>
      </c>
      <c r="G38" s="71"/>
      <c r="H38" s="7"/>
      <c r="I38" s="7"/>
      <c r="J38" s="28"/>
      <c r="K38" s="59">
        <f t="shared" si="2"/>
        <v>75000</v>
      </c>
      <c r="M38" s="48"/>
    </row>
    <row r="39" spans="1:13" ht="15.75" thickBot="1" x14ac:dyDescent="0.3">
      <c r="A39" s="19" t="s">
        <v>56</v>
      </c>
      <c r="B39" s="53">
        <f t="shared" ref="B39" si="10">SUM(C39:J39)</f>
        <v>30000</v>
      </c>
      <c r="C39" s="42"/>
      <c r="D39" s="64"/>
      <c r="E39" s="71">
        <v>10000</v>
      </c>
      <c r="F39" s="71">
        <v>10000</v>
      </c>
      <c r="G39" s="71">
        <v>10000</v>
      </c>
      <c r="H39" s="7"/>
      <c r="I39" s="7"/>
      <c r="J39" s="28"/>
      <c r="K39" s="59">
        <f t="shared" ref="K39" si="11">SUM(C39:J39)</f>
        <v>30000</v>
      </c>
      <c r="M39" s="48"/>
    </row>
    <row r="40" spans="1:13" ht="15.75" thickBot="1" x14ac:dyDescent="0.3">
      <c r="A40" s="19" t="s">
        <v>42</v>
      </c>
      <c r="B40" s="53">
        <f t="shared" si="1"/>
        <v>121000</v>
      </c>
      <c r="C40" s="42"/>
      <c r="D40" s="68">
        <v>19000</v>
      </c>
      <c r="E40" s="71">
        <v>34000</v>
      </c>
      <c r="F40" s="71">
        <v>34000</v>
      </c>
      <c r="G40" s="71">
        <v>34000</v>
      </c>
      <c r="H40" s="7"/>
      <c r="I40" s="7"/>
      <c r="J40" s="28"/>
      <c r="K40" s="59">
        <f t="shared" si="2"/>
        <v>121000</v>
      </c>
      <c r="M40" s="48"/>
    </row>
    <row r="41" spans="1:13" ht="15.75" thickBot="1" x14ac:dyDescent="0.3">
      <c r="A41" s="19" t="s">
        <v>64</v>
      </c>
      <c r="B41" s="53">
        <f t="shared" si="1"/>
        <v>10000</v>
      </c>
      <c r="C41" s="42"/>
      <c r="D41" s="68">
        <v>10000</v>
      </c>
      <c r="E41" s="71"/>
      <c r="F41" s="71"/>
      <c r="G41" s="71"/>
      <c r="H41" s="7"/>
      <c r="I41" s="7"/>
      <c r="J41" s="28"/>
      <c r="K41" s="59">
        <f t="shared" si="2"/>
        <v>10000</v>
      </c>
      <c r="M41" s="48"/>
    </row>
    <row r="42" spans="1:13" ht="15.75" thickBot="1" x14ac:dyDescent="0.3">
      <c r="A42" s="19" t="s">
        <v>43</v>
      </c>
      <c r="B42" s="53">
        <f t="shared" si="1"/>
        <v>130000</v>
      </c>
      <c r="C42" s="42"/>
      <c r="D42" s="68"/>
      <c r="E42" s="71"/>
      <c r="F42" s="71"/>
      <c r="G42" s="71">
        <v>130000</v>
      </c>
      <c r="H42" s="7"/>
      <c r="I42" s="7"/>
      <c r="J42" s="28"/>
      <c r="K42" s="59">
        <f t="shared" si="2"/>
        <v>130000</v>
      </c>
      <c r="M42" s="48"/>
    </row>
    <row r="43" spans="1:13" ht="15.75" thickBot="1" x14ac:dyDescent="0.3">
      <c r="A43" s="19" t="s">
        <v>44</v>
      </c>
      <c r="B43" s="53">
        <f t="shared" si="1"/>
        <v>55000</v>
      </c>
      <c r="C43" s="42"/>
      <c r="D43" s="68"/>
      <c r="E43" s="71"/>
      <c r="F43" s="71">
        <v>55000</v>
      </c>
      <c r="G43" s="71"/>
      <c r="H43" s="7"/>
      <c r="I43" s="7"/>
      <c r="J43" s="28"/>
      <c r="K43" s="59">
        <f t="shared" si="2"/>
        <v>55000</v>
      </c>
      <c r="M43" s="48"/>
    </row>
    <row r="44" spans="1:13" ht="15.75" thickBot="1" x14ac:dyDescent="0.3">
      <c r="A44" s="19" t="s">
        <v>61</v>
      </c>
      <c r="B44" s="53">
        <f t="shared" si="1"/>
        <v>125000</v>
      </c>
      <c r="C44" s="42"/>
      <c r="D44" s="68"/>
      <c r="E44" s="71"/>
      <c r="F44" s="71"/>
      <c r="G44" s="71">
        <v>125000</v>
      </c>
      <c r="H44" s="7"/>
      <c r="I44" s="7"/>
      <c r="J44" s="28"/>
      <c r="K44" s="59">
        <f t="shared" si="2"/>
        <v>125000</v>
      </c>
      <c r="M44" s="48"/>
    </row>
    <row r="45" spans="1:13" ht="15.75" thickBot="1" x14ac:dyDescent="0.3">
      <c r="A45" s="13" t="s">
        <v>59</v>
      </c>
      <c r="B45" s="53">
        <f t="shared" si="1"/>
        <v>16167</v>
      </c>
      <c r="C45" s="42">
        <v>8067</v>
      </c>
      <c r="D45" s="64"/>
      <c r="E45" s="71">
        <v>8100</v>
      </c>
      <c r="F45" s="77"/>
      <c r="G45" s="71"/>
      <c r="H45" s="6"/>
      <c r="I45" s="12"/>
      <c r="J45" s="12"/>
      <c r="K45" s="59">
        <f t="shared" si="2"/>
        <v>16167</v>
      </c>
      <c r="M45" s="48"/>
    </row>
    <row r="46" spans="1:13" ht="15.75" thickBot="1" x14ac:dyDescent="0.3">
      <c r="A46" s="19" t="s">
        <v>45</v>
      </c>
      <c r="B46" s="53">
        <f t="shared" si="1"/>
        <v>250000</v>
      </c>
      <c r="C46" s="42"/>
      <c r="D46" s="68"/>
      <c r="E46" s="71"/>
      <c r="F46" s="71"/>
      <c r="G46" s="71"/>
      <c r="H46" s="7"/>
      <c r="I46" s="7"/>
      <c r="J46" s="28">
        <v>250000</v>
      </c>
      <c r="K46" s="59">
        <f t="shared" si="2"/>
        <v>250000</v>
      </c>
      <c r="M46" s="48"/>
    </row>
    <row r="47" spans="1:13" ht="15.75" thickBot="1" x14ac:dyDescent="0.3">
      <c r="A47" s="19" t="s">
        <v>46</v>
      </c>
      <c r="B47" s="53">
        <f t="shared" si="1"/>
        <v>100000</v>
      </c>
      <c r="C47" s="42"/>
      <c r="D47" s="68"/>
      <c r="E47" s="71"/>
      <c r="F47" s="71"/>
      <c r="G47" s="71"/>
      <c r="H47" s="7"/>
      <c r="I47" s="7"/>
      <c r="J47" s="28">
        <v>100000</v>
      </c>
      <c r="K47" s="59">
        <f t="shared" si="2"/>
        <v>100000</v>
      </c>
      <c r="M47" s="48"/>
    </row>
    <row r="48" spans="1:13" ht="15.75" thickBot="1" x14ac:dyDescent="0.3">
      <c r="A48" s="19" t="s">
        <v>47</v>
      </c>
      <c r="B48" s="53">
        <f t="shared" si="1"/>
        <v>250000</v>
      </c>
      <c r="C48" s="42"/>
      <c r="D48" s="68"/>
      <c r="E48" s="71"/>
      <c r="F48" s="71"/>
      <c r="G48" s="71"/>
      <c r="H48" s="7"/>
      <c r="I48" s="7"/>
      <c r="J48" s="28">
        <v>250000</v>
      </c>
      <c r="K48" s="59">
        <f t="shared" si="2"/>
        <v>250000</v>
      </c>
      <c r="M48" s="48"/>
    </row>
    <row r="49" spans="1:13" ht="15.75" thickBot="1" x14ac:dyDescent="0.3">
      <c r="A49" s="19" t="s">
        <v>52</v>
      </c>
      <c r="B49" s="53">
        <f t="shared" si="1"/>
        <v>100000</v>
      </c>
      <c r="C49" s="42"/>
      <c r="D49" s="68"/>
      <c r="E49" s="71"/>
      <c r="F49" s="71"/>
      <c r="G49" s="71"/>
      <c r="H49" s="7"/>
      <c r="I49" s="7"/>
      <c r="J49" s="28">
        <v>100000</v>
      </c>
      <c r="K49" s="59">
        <f t="shared" si="2"/>
        <v>100000</v>
      </c>
      <c r="M49" s="48"/>
    </row>
    <row r="50" spans="1:13" ht="15.75" thickBot="1" x14ac:dyDescent="0.3">
      <c r="A50" s="19" t="s">
        <v>62</v>
      </c>
      <c r="B50" s="53">
        <f t="shared" si="1"/>
        <v>10000</v>
      </c>
      <c r="C50" s="42"/>
      <c r="D50" s="68"/>
      <c r="E50" s="71"/>
      <c r="F50" s="71"/>
      <c r="G50" s="71">
        <v>10000</v>
      </c>
      <c r="H50" s="7"/>
      <c r="I50" s="7"/>
      <c r="J50" s="28"/>
      <c r="K50" s="59">
        <f t="shared" si="2"/>
        <v>10000</v>
      </c>
      <c r="M50" s="48"/>
    </row>
    <row r="51" spans="1:13" ht="15.75" thickBot="1" x14ac:dyDescent="0.3">
      <c r="A51" s="19" t="s">
        <v>49</v>
      </c>
      <c r="B51" s="53">
        <f t="shared" si="1"/>
        <v>8000</v>
      </c>
      <c r="C51" s="42"/>
      <c r="D51" s="68"/>
      <c r="E51" s="71">
        <v>8000</v>
      </c>
      <c r="F51" s="71"/>
      <c r="G51" s="71"/>
      <c r="H51" s="7"/>
      <c r="I51" s="7"/>
      <c r="J51" s="28"/>
      <c r="K51" s="59">
        <f t="shared" si="2"/>
        <v>8000</v>
      </c>
      <c r="M51" s="48"/>
    </row>
    <row r="52" spans="1:13" ht="15.75" thickBot="1" x14ac:dyDescent="0.3">
      <c r="A52" s="19" t="s">
        <v>50</v>
      </c>
      <c r="B52" s="53">
        <f t="shared" si="1"/>
        <v>0</v>
      </c>
      <c r="C52" s="42"/>
      <c r="D52" s="68"/>
      <c r="E52" s="71"/>
      <c r="F52" s="71"/>
      <c r="G52" s="71"/>
      <c r="H52" s="7"/>
      <c r="I52" s="7"/>
      <c r="J52" s="28"/>
      <c r="K52" s="59">
        <f t="shared" si="2"/>
        <v>0</v>
      </c>
      <c r="M52" s="48"/>
    </row>
    <row r="53" spans="1:13" ht="15.75" thickBot="1" x14ac:dyDescent="0.3">
      <c r="A53" s="19" t="s">
        <v>51</v>
      </c>
      <c r="B53" s="53">
        <f t="shared" si="1"/>
        <v>0</v>
      </c>
      <c r="C53" s="54"/>
      <c r="D53" s="68"/>
      <c r="E53" s="79"/>
      <c r="F53" s="79"/>
      <c r="G53" s="79"/>
      <c r="H53" s="22"/>
      <c r="I53" s="22"/>
      <c r="J53" s="44"/>
      <c r="K53" s="59">
        <f t="shared" si="2"/>
        <v>0</v>
      </c>
      <c r="M53" s="48"/>
    </row>
    <row r="54" spans="1:13" ht="15.75" thickBot="1" x14ac:dyDescent="0.3">
      <c r="A54" s="19" t="s">
        <v>55</v>
      </c>
      <c r="B54" s="53">
        <f t="shared" ref="B54:B56" si="12">SUM(C54:J54)</f>
        <v>190000</v>
      </c>
      <c r="C54" s="54"/>
      <c r="D54" s="68"/>
      <c r="E54" s="79"/>
      <c r="F54" s="79"/>
      <c r="G54" s="79"/>
      <c r="H54" s="22"/>
      <c r="I54" s="22">
        <v>190000</v>
      </c>
      <c r="J54" s="44"/>
      <c r="K54" s="59">
        <f t="shared" ref="K54:K56" si="13">SUM(C54:J54)</f>
        <v>190000</v>
      </c>
      <c r="M54" s="48"/>
    </row>
    <row r="55" spans="1:13" ht="15.75" thickBot="1" x14ac:dyDescent="0.3">
      <c r="A55" s="19"/>
      <c r="B55" s="53">
        <f t="shared" si="12"/>
        <v>0</v>
      </c>
      <c r="C55" s="54"/>
      <c r="D55" s="68"/>
      <c r="E55" s="79"/>
      <c r="F55" s="79"/>
      <c r="G55" s="79"/>
      <c r="H55" s="22"/>
      <c r="I55" s="22"/>
      <c r="J55" s="44"/>
      <c r="K55" s="59">
        <f t="shared" si="13"/>
        <v>0</v>
      </c>
      <c r="M55" s="48"/>
    </row>
    <row r="56" spans="1:13" ht="15.75" thickBot="1" x14ac:dyDescent="0.3">
      <c r="A56" s="19"/>
      <c r="B56" s="53">
        <f t="shared" si="12"/>
        <v>0</v>
      </c>
      <c r="C56" s="54"/>
      <c r="D56" s="68"/>
      <c r="E56" s="79"/>
      <c r="F56" s="79"/>
      <c r="G56" s="79"/>
      <c r="H56" s="22"/>
      <c r="I56" s="22"/>
      <c r="J56" s="44"/>
      <c r="K56" s="59">
        <f t="shared" si="13"/>
        <v>0</v>
      </c>
      <c r="M56" s="48"/>
    </row>
    <row r="57" spans="1:13" s="3" customFormat="1" ht="15.75" thickBot="1" x14ac:dyDescent="0.3">
      <c r="A57" s="45" t="s">
        <v>3</v>
      </c>
      <c r="B57" s="46"/>
      <c r="C57" s="47">
        <f t="shared" ref="C57:K57" si="14">SUM(C13:C56)</f>
        <v>17263</v>
      </c>
      <c r="D57" s="47">
        <f>SUM(D13:D56)</f>
        <v>89000</v>
      </c>
      <c r="E57" s="80">
        <f>SUM(E13:E56)</f>
        <v>673600</v>
      </c>
      <c r="F57" s="80">
        <f>SUM(F13:F56)</f>
        <v>642300</v>
      </c>
      <c r="G57" s="80">
        <f>SUM(G13:G56)</f>
        <v>683000</v>
      </c>
      <c r="H57" s="47">
        <f t="shared" si="14"/>
        <v>0</v>
      </c>
      <c r="I57" s="47">
        <f t="shared" si="14"/>
        <v>190000</v>
      </c>
      <c r="J57" s="47">
        <f t="shared" si="14"/>
        <v>5866000</v>
      </c>
      <c r="K57" s="60">
        <f t="shared" si="14"/>
        <v>8161163</v>
      </c>
    </row>
    <row r="58" spans="1:13" s="3" customFormat="1" ht="15.75" thickBot="1" x14ac:dyDescent="0.3">
      <c r="A58" s="39"/>
      <c r="B58" s="39"/>
      <c r="C58" s="40"/>
      <c r="D58" s="40"/>
      <c r="E58" s="40"/>
      <c r="F58" s="40"/>
      <c r="G58" s="40"/>
      <c r="H58" s="40"/>
      <c r="I58" s="17" t="s">
        <v>4</v>
      </c>
      <c r="J58" s="18">
        <f>SUM(C57:J57)</f>
        <v>8161163</v>
      </c>
      <c r="K58" s="61"/>
    </row>
    <row r="59" spans="1:13" s="3" customFormat="1" x14ac:dyDescent="0.25">
      <c r="A59" s="49"/>
      <c r="B59" s="50"/>
      <c r="C59" s="40"/>
      <c r="D59" s="40"/>
      <c r="E59" s="40"/>
      <c r="F59" s="40"/>
      <c r="G59" s="40"/>
      <c r="H59" s="40"/>
      <c r="I59" s="52" t="s">
        <v>23</v>
      </c>
      <c r="J59" s="40">
        <f>J58+C57</f>
        <v>8178426</v>
      </c>
      <c r="K59" s="61"/>
    </row>
    <row r="60" spans="1:13" s="3" customFormat="1" ht="15.75" thickBot="1" x14ac:dyDescent="0.3">
      <c r="A60" s="39"/>
      <c r="B60" s="39"/>
      <c r="C60" s="40"/>
      <c r="D60" s="40"/>
      <c r="E60" s="40"/>
      <c r="F60" s="40"/>
      <c r="G60" s="40"/>
      <c r="K60" s="61"/>
    </row>
    <row r="61" spans="1:13" x14ac:dyDescent="0.25">
      <c r="A61" s="11" t="s">
        <v>21</v>
      </c>
      <c r="B61" s="5"/>
      <c r="C61" s="3"/>
      <c r="D61" s="3"/>
      <c r="E61" s="3"/>
      <c r="F61" s="3"/>
      <c r="G61" s="3"/>
      <c r="H61" s="5"/>
      <c r="I61" s="3"/>
      <c r="J61" s="3"/>
    </row>
    <row r="62" spans="1:13" x14ac:dyDescent="0.25">
      <c r="A62" s="20" t="s">
        <v>53</v>
      </c>
      <c r="B62" s="34"/>
      <c r="C62" s="7">
        <f t="shared" ref="C62:J62" si="15">C10</f>
        <v>424856.31</v>
      </c>
      <c r="D62" s="7">
        <f t="shared" si="15"/>
        <v>407593.31</v>
      </c>
      <c r="E62" s="7">
        <f t="shared" si="15"/>
        <v>2318593.31</v>
      </c>
      <c r="F62" s="7">
        <f t="shared" si="15"/>
        <v>1644993.31</v>
      </c>
      <c r="G62" s="7">
        <f t="shared" si="15"/>
        <v>1002693.31</v>
      </c>
      <c r="H62" s="7">
        <f t="shared" si="15"/>
        <v>319693.31000000006</v>
      </c>
      <c r="I62" s="7">
        <f t="shared" si="15"/>
        <v>319693.31000000006</v>
      </c>
      <c r="J62" s="7">
        <f t="shared" si="15"/>
        <v>129693.31000000006</v>
      </c>
    </row>
    <row r="63" spans="1:13" x14ac:dyDescent="0.25">
      <c r="A63" s="20" t="s">
        <v>2</v>
      </c>
      <c r="B63" s="34"/>
      <c r="C63" s="7">
        <f t="shared" ref="C63:J63" si="16">C57</f>
        <v>17263</v>
      </c>
      <c r="D63" s="7">
        <f>D57</f>
        <v>89000</v>
      </c>
      <c r="E63" s="7">
        <f>E57</f>
        <v>673600</v>
      </c>
      <c r="F63" s="7">
        <f>F57</f>
        <v>642300</v>
      </c>
      <c r="G63" s="7">
        <f t="shared" si="16"/>
        <v>683000</v>
      </c>
      <c r="H63" s="7">
        <f t="shared" si="16"/>
        <v>0</v>
      </c>
      <c r="I63" s="7">
        <f t="shared" si="16"/>
        <v>190000</v>
      </c>
      <c r="J63" s="21">
        <f t="shared" si="16"/>
        <v>5866000</v>
      </c>
    </row>
    <row r="64" spans="1:13" ht="15.75" thickBot="1" x14ac:dyDescent="0.3">
      <c r="A64" s="15" t="s">
        <v>22</v>
      </c>
      <c r="B64" s="35"/>
      <c r="C64" s="14">
        <f t="shared" ref="C64:I64" si="17">C62-C63</f>
        <v>407593.31</v>
      </c>
      <c r="D64" s="14">
        <f>D62-D63</f>
        <v>318593.31</v>
      </c>
      <c r="E64" s="14">
        <f>E62-E63</f>
        <v>1644993.31</v>
      </c>
      <c r="F64" s="14">
        <f t="shared" si="17"/>
        <v>1002693.31</v>
      </c>
      <c r="G64" s="14">
        <f>G62-G63</f>
        <v>319693.31000000006</v>
      </c>
      <c r="H64" s="14">
        <f t="shared" si="17"/>
        <v>319693.31000000006</v>
      </c>
      <c r="I64" s="14">
        <f t="shared" si="17"/>
        <v>129693.31000000006</v>
      </c>
      <c r="J64" s="14">
        <f>J62-J63</f>
        <v>-5736306.6899999995</v>
      </c>
    </row>
    <row r="65" spans="1:11" x14ac:dyDescent="0.25">
      <c r="C65" s="2" t="s">
        <v>0</v>
      </c>
      <c r="D65" s="2" t="s">
        <v>0</v>
      </c>
      <c r="E65" s="2" t="s">
        <v>0</v>
      </c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56" t="s">
        <v>0</v>
      </c>
    </row>
    <row r="66" spans="1:11" x14ac:dyDescent="0.25">
      <c r="A66" s="51" t="s">
        <v>16</v>
      </c>
      <c r="B66" s="3"/>
      <c r="D66" s="2"/>
      <c r="E66" s="2"/>
      <c r="F66" s="2"/>
      <c r="G66" s="2"/>
      <c r="H66" s="2"/>
      <c r="I66" s="2"/>
      <c r="J66" s="2"/>
    </row>
    <row r="67" spans="1:11" ht="15.75" customHeight="1" x14ac:dyDescent="0.25">
      <c r="A67" s="16"/>
      <c r="B67" s="16"/>
      <c r="C67" s="4" t="s">
        <v>0</v>
      </c>
    </row>
  </sheetData>
  <printOptions headings="1"/>
  <pageMargins left="0.7" right="0.7" top="0.75" bottom="0.75" header="0.3" footer="0.3"/>
  <pageSetup paperSize="5" scale="80" fitToHeight="0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Jessica Drylie</cp:lastModifiedBy>
  <cp:lastPrinted>2018-03-02T21:11:12Z</cp:lastPrinted>
  <dcterms:created xsi:type="dcterms:W3CDTF">2014-11-06T16:27:44Z</dcterms:created>
  <dcterms:modified xsi:type="dcterms:W3CDTF">2018-06-21T21:35:48Z</dcterms:modified>
</cp:coreProperties>
</file>